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48" windowWidth="11472" windowHeight="4932"/>
  </bookViews>
  <sheets>
    <sheet name="Лист1" sheetId="1" r:id="rId1"/>
    <sheet name="Лист2" sheetId="4" r:id="rId2"/>
    <sheet name="Лист3" sheetId="5" r:id="rId3"/>
  </sheets>
  <calcPr calcId="125725"/>
</workbook>
</file>

<file path=xl/calcChain.xml><?xml version="1.0" encoding="utf-8"?>
<calcChain xmlns="http://schemas.openxmlformats.org/spreadsheetml/2006/main">
  <c r="P30" i="1"/>
  <c r="O30"/>
  <c r="G30"/>
  <c r="D30"/>
  <c r="G28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7"/>
  <c r="D6"/>
  <c r="D5"/>
  <c r="O28" l="1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P5"/>
  <c r="O32" l="1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32" l="1"/>
</calcChain>
</file>

<file path=xl/sharedStrings.xml><?xml version="1.0" encoding="utf-8"?>
<sst xmlns="http://schemas.openxmlformats.org/spreadsheetml/2006/main" count="102" uniqueCount="47">
  <si>
    <t>Июнь</t>
  </si>
  <si>
    <t>Автоматика</t>
  </si>
  <si>
    <t>Тарифы, р.</t>
  </si>
  <si>
    <t>Потери</t>
  </si>
  <si>
    <t>Месяц</t>
  </si>
  <si>
    <t xml:space="preserve">Разница  </t>
  </si>
  <si>
    <t>Тариф1</t>
  </si>
  <si>
    <t>Тариф2</t>
  </si>
  <si>
    <t>%</t>
  </si>
  <si>
    <t>СНТ</t>
  </si>
  <si>
    <t>Азотчик</t>
  </si>
  <si>
    <t>ГАБТ</t>
  </si>
  <si>
    <t>Дубрава</t>
  </si>
  <si>
    <t>им.Карпова</t>
  </si>
  <si>
    <t>Киевский рай-в</t>
  </si>
  <si>
    <t>Метростроевец</t>
  </si>
  <si>
    <t>Микробиология</t>
  </si>
  <si>
    <t>Мультфильм</t>
  </si>
  <si>
    <t>МХАТ</t>
  </si>
  <si>
    <t>Петровская ОЕ</t>
  </si>
  <si>
    <t>Плутон</t>
  </si>
  <si>
    <t>Ромашка 1</t>
  </si>
  <si>
    <t>Стальпроект 1</t>
  </si>
  <si>
    <t>Стальпроект 2</t>
  </si>
  <si>
    <t>Телефонист</t>
  </si>
  <si>
    <t>Учитель</t>
  </si>
  <si>
    <t>Химик</t>
  </si>
  <si>
    <t>Шахтстрой</t>
  </si>
  <si>
    <t>ЭМА</t>
  </si>
  <si>
    <t>ЭМА 2</t>
  </si>
  <si>
    <t>Магазин</t>
  </si>
  <si>
    <t>Пенсионер</t>
  </si>
  <si>
    <t>руб.</t>
  </si>
  <si>
    <t>Ромашка 2</t>
  </si>
  <si>
    <t>С участка</t>
  </si>
  <si>
    <t>С СНТ</t>
  </si>
  <si>
    <t>Взнос по дифференцированной смете</t>
  </si>
  <si>
    <t>Взнос по уравнительной смете</t>
  </si>
  <si>
    <t>Взнос с участка</t>
  </si>
  <si>
    <t>За потери</t>
  </si>
  <si>
    <t>Взнос по индивидуальной схеме</t>
  </si>
  <si>
    <t>За э/э, руб.</t>
  </si>
  <si>
    <t>Т1</t>
  </si>
  <si>
    <t>Т2</t>
  </si>
  <si>
    <t>в ТССТ</t>
  </si>
  <si>
    <t>Количество</t>
  </si>
  <si>
    <t xml:space="preserve"> участков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</si>
</sst>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0&quot;₽&quot;"/>
    <numFmt numFmtId="166" formatCode="#,##0_ ;\-#,##0\ "/>
    <numFmt numFmtId="167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NumberForma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166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67" fontId="0" fillId="0" borderId="0" xfId="0" applyNumberFormat="1"/>
    <xf numFmtId="167" fontId="0" fillId="0" borderId="2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Border="1"/>
    <xf numFmtId="166" fontId="0" fillId="0" borderId="2" xfId="1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D7" workbookViewId="0">
      <selection activeCell="N27" sqref="N27"/>
    </sheetView>
  </sheetViews>
  <sheetFormatPr defaultRowHeight="14.4"/>
  <cols>
    <col min="1" max="1" width="15.6640625" customWidth="1"/>
    <col min="2" max="2" width="11.5546875" customWidth="1"/>
    <col min="3" max="3" width="9.21875" customWidth="1"/>
    <col min="4" max="4" width="7" customWidth="1"/>
    <col min="5" max="5" width="14.44140625" customWidth="1"/>
    <col min="6" max="6" width="14.21875" customWidth="1"/>
    <col min="7" max="7" width="9.21875" customWidth="1"/>
    <col min="8" max="8" width="14.6640625" customWidth="1"/>
    <col min="9" max="9" width="6.5546875" customWidth="1"/>
    <col min="10" max="10" width="7.109375" customWidth="1"/>
    <col min="11" max="11" width="6.44140625" customWidth="1"/>
    <col min="12" max="12" width="8.44140625" customWidth="1"/>
    <col min="13" max="13" width="8.33203125" customWidth="1"/>
    <col min="14" max="14" width="6" customWidth="1"/>
    <col min="15" max="16" width="11.33203125" customWidth="1"/>
    <col min="17" max="17" width="14.44140625" customWidth="1"/>
    <col min="18" max="18" width="15.44140625" customWidth="1"/>
  </cols>
  <sheetData>
    <row r="1" spans="1:18" ht="15" thickBot="1"/>
    <row r="2" spans="1:18" ht="15" thickBot="1">
      <c r="A2" s="12" t="s">
        <v>9</v>
      </c>
      <c r="B2" s="42" t="s">
        <v>45</v>
      </c>
      <c r="C2" s="30" t="s">
        <v>37</v>
      </c>
      <c r="D2" s="30"/>
      <c r="E2" s="31"/>
      <c r="F2" s="29" t="s">
        <v>36</v>
      </c>
      <c r="G2" s="30"/>
      <c r="H2" s="31"/>
      <c r="I2" s="29" t="s">
        <v>40</v>
      </c>
      <c r="J2" s="30"/>
      <c r="K2" s="30"/>
      <c r="L2" s="30"/>
      <c r="M2" s="30"/>
      <c r="N2" s="30"/>
      <c r="O2" s="30"/>
      <c r="P2" s="30"/>
      <c r="Q2" s="31"/>
      <c r="R2" s="12" t="s">
        <v>9</v>
      </c>
    </row>
    <row r="3" spans="1:18" ht="15" thickBot="1">
      <c r="A3" s="41"/>
      <c r="B3" s="43" t="s">
        <v>46</v>
      </c>
      <c r="C3" s="27" t="s">
        <v>39</v>
      </c>
      <c r="D3" s="27"/>
      <c r="E3" s="37" t="s">
        <v>38</v>
      </c>
      <c r="F3" s="24" t="s">
        <v>39</v>
      </c>
      <c r="G3" s="27"/>
      <c r="H3" s="37" t="s">
        <v>38</v>
      </c>
      <c r="I3" s="39" t="s">
        <v>4</v>
      </c>
      <c r="J3" s="35" t="s">
        <v>5</v>
      </c>
      <c r="K3" s="36"/>
      <c r="L3" s="18" t="s">
        <v>2</v>
      </c>
      <c r="M3" s="19"/>
      <c r="N3" s="14" t="s">
        <v>3</v>
      </c>
      <c r="O3" s="15"/>
      <c r="P3" s="50" t="s">
        <v>41</v>
      </c>
      <c r="Q3" s="37" t="s">
        <v>38</v>
      </c>
      <c r="R3" s="41"/>
    </row>
    <row r="4" spans="1:18" ht="15" thickBot="1">
      <c r="A4" s="13"/>
      <c r="B4" s="28"/>
      <c r="C4" s="26" t="s">
        <v>34</v>
      </c>
      <c r="D4" s="25" t="s">
        <v>35</v>
      </c>
      <c r="E4" s="2" t="s">
        <v>44</v>
      </c>
      <c r="F4" s="25" t="s">
        <v>34</v>
      </c>
      <c r="G4" s="25" t="s">
        <v>35</v>
      </c>
      <c r="H4" s="2" t="s">
        <v>44</v>
      </c>
      <c r="I4" s="38"/>
      <c r="J4" s="20" t="s">
        <v>42</v>
      </c>
      <c r="K4" s="20" t="s">
        <v>43</v>
      </c>
      <c r="L4" s="20" t="s">
        <v>6</v>
      </c>
      <c r="M4" s="20" t="s">
        <v>7</v>
      </c>
      <c r="N4" s="21" t="s">
        <v>8</v>
      </c>
      <c r="O4" s="11" t="s">
        <v>32</v>
      </c>
      <c r="P4" s="51"/>
      <c r="Q4" s="2" t="s">
        <v>44</v>
      </c>
      <c r="R4" s="13"/>
    </row>
    <row r="5" spans="1:18">
      <c r="A5" s="4" t="s">
        <v>1</v>
      </c>
      <c r="B5" s="44">
        <v>21</v>
      </c>
      <c r="C5" s="44">
        <v>401</v>
      </c>
      <c r="D5" s="44">
        <f>C5*B5</f>
        <v>8421</v>
      </c>
      <c r="E5" s="44">
        <v>6710</v>
      </c>
      <c r="F5" s="44">
        <v>0</v>
      </c>
      <c r="G5" s="44">
        <f>F5*B5</f>
        <v>0</v>
      </c>
      <c r="H5" s="44">
        <v>6310</v>
      </c>
      <c r="I5" s="16" t="s">
        <v>0</v>
      </c>
      <c r="J5" s="17">
        <v>3623</v>
      </c>
      <c r="K5" s="17">
        <v>1245</v>
      </c>
      <c r="L5" s="33">
        <v>5.53</v>
      </c>
      <c r="M5" s="33">
        <v>1.95</v>
      </c>
      <c r="N5" s="10">
        <v>0</v>
      </c>
      <c r="O5" s="52">
        <f>(J5*L5+K5*M5)*N5/100</f>
        <v>0</v>
      </c>
      <c r="P5" s="33">
        <f>(J5*L5+K5*M5)*(1+N5/100)</f>
        <v>22462.940000000002</v>
      </c>
      <c r="Q5" s="22">
        <v>6310</v>
      </c>
      <c r="R5" s="4" t="s">
        <v>1</v>
      </c>
    </row>
    <row r="6" spans="1:18">
      <c r="A6" s="4" t="s">
        <v>10</v>
      </c>
      <c r="B6" s="45">
        <v>57</v>
      </c>
      <c r="C6" s="45">
        <v>401</v>
      </c>
      <c r="D6" s="45">
        <f>C6*B6</f>
        <v>22857</v>
      </c>
      <c r="E6" s="45">
        <v>6710</v>
      </c>
      <c r="F6" s="45">
        <v>0</v>
      </c>
      <c r="G6" s="45">
        <f>F6*B6</f>
        <v>0</v>
      </c>
      <c r="H6" s="45">
        <v>6310</v>
      </c>
      <c r="I6" s="3" t="s">
        <v>0</v>
      </c>
      <c r="J6" s="6">
        <v>175</v>
      </c>
      <c r="K6" s="6">
        <v>77</v>
      </c>
      <c r="L6" s="34">
        <v>276.5</v>
      </c>
      <c r="M6" s="34">
        <v>97.5</v>
      </c>
      <c r="N6" s="7">
        <v>0</v>
      </c>
      <c r="O6" s="53">
        <f>(J6*L6+K6*M6)*N6/100</f>
        <v>0</v>
      </c>
      <c r="P6" s="34">
        <f>(J6*L6+K6*M6)*(1+N6/100)</f>
        <v>55895</v>
      </c>
      <c r="Q6" s="22">
        <v>6310</v>
      </c>
      <c r="R6" s="4" t="s">
        <v>10</v>
      </c>
    </row>
    <row r="7" spans="1:18">
      <c r="A7" s="4" t="s">
        <v>11</v>
      </c>
      <c r="B7" s="45">
        <v>67</v>
      </c>
      <c r="C7" s="45">
        <v>401</v>
      </c>
      <c r="D7" s="45">
        <f>C7*B7</f>
        <v>26867</v>
      </c>
      <c r="E7" s="45">
        <v>6710</v>
      </c>
      <c r="F7" s="45">
        <v>586</v>
      </c>
      <c r="G7" s="45">
        <f>F7*B7</f>
        <v>39262</v>
      </c>
      <c r="H7" s="45">
        <v>6896</v>
      </c>
      <c r="I7" s="3" t="s">
        <v>0</v>
      </c>
      <c r="J7" s="6">
        <v>7280</v>
      </c>
      <c r="K7" s="6">
        <v>4030</v>
      </c>
      <c r="L7" s="34">
        <v>5.53</v>
      </c>
      <c r="M7" s="34">
        <v>1.95</v>
      </c>
      <c r="N7" s="7">
        <v>3</v>
      </c>
      <c r="O7" s="53">
        <f>(J7*L7+K7*M7)*N7/100</f>
        <v>1443.5070000000001</v>
      </c>
      <c r="P7" s="34">
        <f>(J7*L7+K7*M7)*(1+N7/100)</f>
        <v>49560.406999999999</v>
      </c>
      <c r="Q7" s="22">
        <v>6310</v>
      </c>
      <c r="R7" s="4" t="s">
        <v>11</v>
      </c>
    </row>
    <row r="8" spans="1:18">
      <c r="A8" s="4" t="s">
        <v>12</v>
      </c>
      <c r="B8" s="46">
        <v>43</v>
      </c>
      <c r="C8" s="46">
        <v>401</v>
      </c>
      <c r="D8" s="45">
        <f>C8*B8</f>
        <v>17243</v>
      </c>
      <c r="E8" s="45">
        <v>6710</v>
      </c>
      <c r="F8" s="45">
        <v>0</v>
      </c>
      <c r="G8" s="45">
        <f>F8*B8</f>
        <v>0</v>
      </c>
      <c r="H8" s="45">
        <v>6310</v>
      </c>
      <c r="I8" s="3" t="s">
        <v>0</v>
      </c>
      <c r="J8" s="6">
        <v>6608</v>
      </c>
      <c r="K8" s="6">
        <v>3416</v>
      </c>
      <c r="L8" s="34">
        <v>5.53</v>
      </c>
      <c r="M8" s="34">
        <v>1.95</v>
      </c>
      <c r="N8" s="7">
        <v>0</v>
      </c>
      <c r="O8" s="53">
        <f>(J8*L8+K8*M8)*N8/100</f>
        <v>0</v>
      </c>
      <c r="P8" s="34">
        <f>(J8*L8+K8*M8)*(1+N8/100)</f>
        <v>43203.44</v>
      </c>
      <c r="Q8" s="22">
        <v>6310</v>
      </c>
      <c r="R8" s="4" t="s">
        <v>12</v>
      </c>
    </row>
    <row r="9" spans="1:18">
      <c r="A9" s="4" t="s">
        <v>13</v>
      </c>
      <c r="B9" s="46">
        <v>41</v>
      </c>
      <c r="C9" s="46">
        <v>401</v>
      </c>
      <c r="D9" s="45">
        <f>C9*B9</f>
        <v>16441</v>
      </c>
      <c r="E9" s="45">
        <v>4190</v>
      </c>
      <c r="F9" s="45">
        <v>586</v>
      </c>
      <c r="G9" s="45">
        <f>F9*B9</f>
        <v>24026</v>
      </c>
      <c r="H9" s="45">
        <v>4376</v>
      </c>
      <c r="I9" s="3" t="s">
        <v>0</v>
      </c>
      <c r="J9" s="6">
        <v>4008</v>
      </c>
      <c r="K9" s="6">
        <v>1887</v>
      </c>
      <c r="L9" s="34">
        <v>5.53</v>
      </c>
      <c r="M9" s="34">
        <v>1.95</v>
      </c>
      <c r="N9" s="54">
        <v>7.4</v>
      </c>
      <c r="O9" s="53">
        <f>(J9*L9+K9*M9)*N9/100</f>
        <v>1912.4478600000002</v>
      </c>
      <c r="P9" s="34">
        <f>(J9*L9+K9*M9)*(1+N9/100)</f>
        <v>27756.337860000003</v>
      </c>
      <c r="Q9" s="40">
        <v>3790</v>
      </c>
      <c r="R9" s="4" t="s">
        <v>13</v>
      </c>
    </row>
    <row r="10" spans="1:18">
      <c r="A10" s="4" t="s">
        <v>14</v>
      </c>
      <c r="B10" s="46">
        <v>31</v>
      </c>
      <c r="C10" s="46">
        <v>401</v>
      </c>
      <c r="D10" s="45">
        <f>C10*B10</f>
        <v>12431</v>
      </c>
      <c r="E10" s="45">
        <v>4190</v>
      </c>
      <c r="F10" s="45">
        <v>586</v>
      </c>
      <c r="G10" s="45">
        <f>F10*B10</f>
        <v>18166</v>
      </c>
      <c r="H10" s="45">
        <v>4376</v>
      </c>
      <c r="I10" s="3" t="s">
        <v>0</v>
      </c>
      <c r="J10" s="1">
        <v>2895</v>
      </c>
      <c r="K10" s="1">
        <v>1495</v>
      </c>
      <c r="L10" s="34">
        <v>5.53</v>
      </c>
      <c r="M10" s="34">
        <v>1.95</v>
      </c>
      <c r="N10" s="54">
        <v>7.8</v>
      </c>
      <c r="O10" s="53">
        <f>(J10*L10+K10*M10)*N10/100</f>
        <v>1476.1187999999997</v>
      </c>
      <c r="P10" s="34">
        <f>(J10*L10+K10*M10)*(1+N10/100)</f>
        <v>20400.718799999999</v>
      </c>
      <c r="Q10" s="40">
        <v>3790</v>
      </c>
      <c r="R10" s="4" t="s">
        <v>14</v>
      </c>
    </row>
    <row r="11" spans="1:18">
      <c r="A11" s="4" t="s">
        <v>30</v>
      </c>
      <c r="B11" s="45"/>
      <c r="C11" s="45"/>
      <c r="D11" s="45"/>
      <c r="E11" s="45"/>
      <c r="F11" s="45"/>
      <c r="G11" s="45"/>
      <c r="H11" s="45"/>
      <c r="I11" s="3" t="s">
        <v>0</v>
      </c>
      <c r="J11" s="6">
        <v>61</v>
      </c>
      <c r="K11" s="6">
        <v>292</v>
      </c>
      <c r="L11" s="34">
        <v>4.8099999999999996</v>
      </c>
      <c r="M11" s="34">
        <v>4.8099999999999996</v>
      </c>
      <c r="N11" s="7">
        <v>0</v>
      </c>
      <c r="O11" s="53">
        <f>(J11*L11+K11*M11)*N11/100</f>
        <v>0</v>
      </c>
      <c r="P11" s="34">
        <f>(J11*L11+K11*M11)*(1+N11/100)</f>
        <v>1697.9299999999998</v>
      </c>
      <c r="Q11" s="32"/>
      <c r="R11" s="4" t="s">
        <v>30</v>
      </c>
    </row>
    <row r="12" spans="1:18">
      <c r="A12" s="4" t="s">
        <v>15</v>
      </c>
      <c r="B12" s="46">
        <v>47</v>
      </c>
      <c r="C12" s="46">
        <v>401</v>
      </c>
      <c r="D12" s="45">
        <f>C12*B12</f>
        <v>18847</v>
      </c>
      <c r="E12" s="45">
        <v>6710</v>
      </c>
      <c r="F12" s="45">
        <v>0</v>
      </c>
      <c r="G12" s="45">
        <f>F12*B12</f>
        <v>0</v>
      </c>
      <c r="H12" s="45">
        <v>6310</v>
      </c>
      <c r="I12" s="3" t="s">
        <v>0</v>
      </c>
      <c r="J12" s="6">
        <v>168</v>
      </c>
      <c r="K12" s="6">
        <v>79</v>
      </c>
      <c r="L12" s="34">
        <v>221.2</v>
      </c>
      <c r="M12" s="34">
        <v>78</v>
      </c>
      <c r="N12" s="7">
        <v>0</v>
      </c>
      <c r="O12" s="53">
        <f>(J12*L12+K12*M12)*N12/100</f>
        <v>0</v>
      </c>
      <c r="P12" s="34">
        <f>(J12*L12+K12*M12)*(1+N12/100)</f>
        <v>43323.6</v>
      </c>
      <c r="Q12" s="22">
        <v>6310</v>
      </c>
      <c r="R12" s="4" t="s">
        <v>15</v>
      </c>
    </row>
    <row r="13" spans="1:18">
      <c r="A13" s="4" t="s">
        <v>16</v>
      </c>
      <c r="B13" s="46">
        <v>65</v>
      </c>
      <c r="C13" s="46">
        <v>401</v>
      </c>
      <c r="D13" s="45">
        <f>C13*B13</f>
        <v>26065</v>
      </c>
      <c r="E13" s="45">
        <v>6710</v>
      </c>
      <c r="F13" s="45">
        <v>586</v>
      </c>
      <c r="G13" s="45">
        <f>F13*B13</f>
        <v>38090</v>
      </c>
      <c r="H13" s="45">
        <v>6896</v>
      </c>
      <c r="I13" s="3" t="s">
        <v>0</v>
      </c>
      <c r="J13" s="6">
        <v>313</v>
      </c>
      <c r="K13" s="6">
        <v>179</v>
      </c>
      <c r="L13" s="34">
        <v>221.2</v>
      </c>
      <c r="M13" s="34">
        <v>78</v>
      </c>
      <c r="N13" s="7">
        <v>0.3</v>
      </c>
      <c r="O13" s="53">
        <f>(J13*L13+K13*M13)*N13/100</f>
        <v>249.59279999999995</v>
      </c>
      <c r="P13" s="34">
        <f>(J13*L13+K13*M13)*(1+N13/100)</f>
        <v>83447.192799999975</v>
      </c>
      <c r="Q13" s="22">
        <v>6310</v>
      </c>
      <c r="R13" s="4" t="s">
        <v>16</v>
      </c>
    </row>
    <row r="14" spans="1:18">
      <c r="A14" s="4" t="s">
        <v>17</v>
      </c>
      <c r="B14" s="46">
        <v>59</v>
      </c>
      <c r="C14" s="46">
        <v>401</v>
      </c>
      <c r="D14" s="45">
        <f>C14*B14</f>
        <v>23659</v>
      </c>
      <c r="E14" s="45">
        <v>6710</v>
      </c>
      <c r="F14" s="45">
        <v>586</v>
      </c>
      <c r="G14" s="45">
        <f>F14*B14</f>
        <v>34574</v>
      </c>
      <c r="H14" s="45">
        <v>6896</v>
      </c>
      <c r="I14" s="3" t="s">
        <v>0</v>
      </c>
      <c r="J14" s="6">
        <v>154</v>
      </c>
      <c r="K14" s="6">
        <v>77</v>
      </c>
      <c r="L14" s="34">
        <v>331.8</v>
      </c>
      <c r="M14" s="34">
        <v>117</v>
      </c>
      <c r="N14" s="7">
        <v>3</v>
      </c>
      <c r="O14" s="53">
        <f>(J14*L14+K14*M14)*N14/100</f>
        <v>1803.1860000000001</v>
      </c>
      <c r="P14" s="34">
        <f>(J14*L14+K14*M14)*(1+N14/100)</f>
        <v>61909.386000000006</v>
      </c>
      <c r="Q14" s="22">
        <v>6310</v>
      </c>
      <c r="R14" s="4" t="s">
        <v>17</v>
      </c>
    </row>
    <row r="15" spans="1:18">
      <c r="A15" s="4" t="s">
        <v>18</v>
      </c>
      <c r="B15" s="46">
        <v>60</v>
      </c>
      <c r="C15" s="46">
        <v>401</v>
      </c>
      <c r="D15" s="45">
        <f>C15*B15</f>
        <v>24060</v>
      </c>
      <c r="E15" s="45">
        <v>6710</v>
      </c>
      <c r="F15" s="45">
        <v>586</v>
      </c>
      <c r="G15" s="45">
        <f>F15*B15</f>
        <v>35160</v>
      </c>
      <c r="H15" s="45">
        <v>6896</v>
      </c>
      <c r="I15" s="3" t="s">
        <v>0</v>
      </c>
      <c r="J15" s="6">
        <v>189</v>
      </c>
      <c r="K15" s="6">
        <v>89</v>
      </c>
      <c r="L15" s="34">
        <v>331.8</v>
      </c>
      <c r="M15" s="34">
        <v>117</v>
      </c>
      <c r="N15" s="7">
        <v>3</v>
      </c>
      <c r="O15" s="53">
        <f>(J15*L15+K15*M15)*N15/100</f>
        <v>2193.6960000000004</v>
      </c>
      <c r="P15" s="34">
        <f>(J15*L15+K15*M15)*(1+N15/100)</f>
        <v>75316.896000000008</v>
      </c>
      <c r="Q15" s="22">
        <v>6310</v>
      </c>
      <c r="R15" s="4" t="s">
        <v>18</v>
      </c>
    </row>
    <row r="16" spans="1:18">
      <c r="A16" s="4" t="s">
        <v>31</v>
      </c>
      <c r="B16" s="46">
        <v>33</v>
      </c>
      <c r="C16" s="46">
        <v>401</v>
      </c>
      <c r="D16" s="45">
        <f>C16*B16</f>
        <v>13233</v>
      </c>
      <c r="E16" s="45">
        <v>6710</v>
      </c>
      <c r="F16" s="45">
        <v>586</v>
      </c>
      <c r="G16" s="45">
        <f>F16*B16</f>
        <v>19338</v>
      </c>
      <c r="H16" s="45">
        <v>6896</v>
      </c>
      <c r="I16" s="3" t="s">
        <v>0</v>
      </c>
      <c r="J16" s="6">
        <v>4412</v>
      </c>
      <c r="K16" s="6">
        <v>1899</v>
      </c>
      <c r="L16" s="34">
        <v>5.53</v>
      </c>
      <c r="M16" s="34">
        <v>1.95</v>
      </c>
      <c r="N16" s="54">
        <v>5.4</v>
      </c>
      <c r="O16" s="53">
        <f>(J16*L16+K16*M16)*N16/100</f>
        <v>1517.47614</v>
      </c>
      <c r="P16" s="34">
        <f>(J16*L16+K16*M16)*(1+N16/100)</f>
        <v>29618.886140000002</v>
      </c>
      <c r="Q16" s="22">
        <v>6310</v>
      </c>
      <c r="R16" s="4" t="s">
        <v>31</v>
      </c>
    </row>
    <row r="17" spans="1:18">
      <c r="A17" s="4" t="s">
        <v>19</v>
      </c>
      <c r="B17" s="45">
        <v>1</v>
      </c>
      <c r="C17" s="45">
        <v>401</v>
      </c>
      <c r="D17" s="45">
        <f>C17*B17</f>
        <v>401</v>
      </c>
      <c r="E17" s="45">
        <v>6710</v>
      </c>
      <c r="F17" s="45">
        <v>586</v>
      </c>
      <c r="G17" s="45">
        <f>F17*B17</f>
        <v>586</v>
      </c>
      <c r="H17" s="45">
        <v>6896</v>
      </c>
      <c r="I17" s="3" t="s">
        <v>0</v>
      </c>
      <c r="J17" s="6">
        <v>1697</v>
      </c>
      <c r="K17" s="6">
        <v>907</v>
      </c>
      <c r="L17" s="34">
        <v>5.53</v>
      </c>
      <c r="M17" s="34">
        <v>1.95</v>
      </c>
      <c r="N17" s="54">
        <v>1.5</v>
      </c>
      <c r="O17" s="53">
        <f>(J17*L17+K17*M17)*N17/100</f>
        <v>167.29589999999999</v>
      </c>
      <c r="P17" s="34">
        <f>(J17*L17+K17*M17)*(1+N17/100)</f>
        <v>11320.355899999999</v>
      </c>
      <c r="Q17" s="22">
        <v>6310</v>
      </c>
      <c r="R17" s="4" t="s">
        <v>19</v>
      </c>
    </row>
    <row r="18" spans="1:18">
      <c r="A18" s="4" t="s">
        <v>20</v>
      </c>
      <c r="B18" s="46">
        <v>62</v>
      </c>
      <c r="C18" s="46">
        <v>401</v>
      </c>
      <c r="D18" s="45">
        <f>C18*B18</f>
        <v>24862</v>
      </c>
      <c r="E18" s="45">
        <v>6710</v>
      </c>
      <c r="F18" s="45">
        <v>586</v>
      </c>
      <c r="G18" s="45">
        <f>F18*B18</f>
        <v>36332</v>
      </c>
      <c r="H18" s="45">
        <v>6896</v>
      </c>
      <c r="I18" s="3" t="s">
        <v>0</v>
      </c>
      <c r="J18" s="6">
        <v>10665</v>
      </c>
      <c r="K18" s="6">
        <v>5270</v>
      </c>
      <c r="L18" s="34">
        <v>5.53</v>
      </c>
      <c r="M18" s="34">
        <v>1.95</v>
      </c>
      <c r="N18" s="7">
        <v>1.4</v>
      </c>
      <c r="O18" s="53">
        <f>(J18*L18+K18*M18)*N18/100</f>
        <v>969.5553000000001</v>
      </c>
      <c r="P18" s="34">
        <f>(J18*L18+K18*M18)*(1+N18/100)</f>
        <v>70223.505300000019</v>
      </c>
      <c r="Q18" s="22">
        <v>6310</v>
      </c>
      <c r="R18" s="4" t="s">
        <v>20</v>
      </c>
    </row>
    <row r="19" spans="1:18">
      <c r="A19" s="4" t="s">
        <v>21</v>
      </c>
      <c r="B19" s="46">
        <v>11</v>
      </c>
      <c r="C19" s="46">
        <v>401</v>
      </c>
      <c r="D19" s="45">
        <f>C19*B19</f>
        <v>4411</v>
      </c>
      <c r="E19" s="45">
        <v>6710</v>
      </c>
      <c r="F19" s="45">
        <v>586</v>
      </c>
      <c r="G19" s="45">
        <f>F19*B19</f>
        <v>6446</v>
      </c>
      <c r="H19" s="45">
        <v>6896</v>
      </c>
      <c r="I19" s="3" t="s">
        <v>0</v>
      </c>
      <c r="J19" s="6">
        <v>14</v>
      </c>
      <c r="K19" s="6">
        <v>4</v>
      </c>
      <c r="L19" s="34">
        <v>442.4</v>
      </c>
      <c r="M19" s="34">
        <v>156</v>
      </c>
      <c r="N19" s="54">
        <v>8.1999999999999993</v>
      </c>
      <c r="O19" s="53">
        <f>(J19*L19+K19*M19)*N19/100</f>
        <v>559.04319999999996</v>
      </c>
      <c r="P19" s="34">
        <f>(J19*L19+K19*M19)*(1+N19/100)</f>
        <v>7376.6431999999995</v>
      </c>
      <c r="Q19" s="22">
        <v>6310</v>
      </c>
      <c r="R19" s="4" t="s">
        <v>21</v>
      </c>
    </row>
    <row r="20" spans="1:18">
      <c r="A20" s="4" t="s">
        <v>33</v>
      </c>
      <c r="B20" s="46">
        <v>11</v>
      </c>
      <c r="C20" s="46">
        <v>401</v>
      </c>
      <c r="D20" s="45">
        <f>C20*B20</f>
        <v>4411</v>
      </c>
      <c r="E20" s="45">
        <v>6710</v>
      </c>
      <c r="F20" s="45">
        <v>586</v>
      </c>
      <c r="G20" s="45">
        <f>F20*B20</f>
        <v>6446</v>
      </c>
      <c r="H20" s="45">
        <v>6896</v>
      </c>
      <c r="I20" s="3" t="s">
        <v>0</v>
      </c>
      <c r="J20" s="6">
        <v>2986</v>
      </c>
      <c r="K20" s="6">
        <v>1177</v>
      </c>
      <c r="L20" s="34">
        <v>5.53</v>
      </c>
      <c r="M20" s="34">
        <v>1.95</v>
      </c>
      <c r="N20" s="54">
        <v>1.2</v>
      </c>
      <c r="O20" s="53">
        <f>(J20*L20+K20*M20)*N20/100</f>
        <v>225.69276000000002</v>
      </c>
      <c r="P20" s="34">
        <f>(J20*L20+K20*M20)*(1+N20/100)</f>
        <v>19033.422760000005</v>
      </c>
      <c r="Q20" s="22">
        <v>6310</v>
      </c>
      <c r="R20" s="4" t="s">
        <v>33</v>
      </c>
    </row>
    <row r="21" spans="1:18">
      <c r="A21" s="4" t="s">
        <v>22</v>
      </c>
      <c r="B21" s="46">
        <v>19</v>
      </c>
      <c r="C21" s="46">
        <v>401</v>
      </c>
      <c r="D21" s="45">
        <f>C21*B21</f>
        <v>7619</v>
      </c>
      <c r="E21" s="45">
        <v>6710</v>
      </c>
      <c r="F21" s="45">
        <v>0</v>
      </c>
      <c r="G21" s="45">
        <f>F21*B21</f>
        <v>0</v>
      </c>
      <c r="H21" s="45">
        <v>6310</v>
      </c>
      <c r="I21" s="3" t="s">
        <v>0</v>
      </c>
      <c r="J21" s="6">
        <v>1954</v>
      </c>
      <c r="K21" s="6">
        <v>806</v>
      </c>
      <c r="L21" s="34">
        <v>5.53</v>
      </c>
      <c r="M21" s="34">
        <v>1.95</v>
      </c>
      <c r="N21" s="7">
        <v>0</v>
      </c>
      <c r="O21" s="53">
        <f>(J21*L21+K21*M21)*N21/100</f>
        <v>0</v>
      </c>
      <c r="P21" s="34">
        <f>(J21*L21+K21*M21)*(1+N21/100)</f>
        <v>12377.320000000002</v>
      </c>
      <c r="Q21" s="22">
        <v>6310</v>
      </c>
      <c r="R21" s="4" t="s">
        <v>22</v>
      </c>
    </row>
    <row r="22" spans="1:18">
      <c r="A22" s="4" t="s">
        <v>23</v>
      </c>
      <c r="B22" s="46">
        <v>28</v>
      </c>
      <c r="C22" s="46">
        <v>401</v>
      </c>
      <c r="D22" s="45">
        <f>C22*B22</f>
        <v>11228</v>
      </c>
      <c r="E22" s="45">
        <v>6710</v>
      </c>
      <c r="F22" s="45">
        <v>586</v>
      </c>
      <c r="G22" s="45">
        <f>F22*B22</f>
        <v>16408</v>
      </c>
      <c r="H22" s="45">
        <v>6896</v>
      </c>
      <c r="I22" s="3" t="s">
        <v>0</v>
      </c>
      <c r="J22" s="6">
        <v>2011</v>
      </c>
      <c r="K22" s="6">
        <v>691</v>
      </c>
      <c r="L22" s="34">
        <v>5.53</v>
      </c>
      <c r="M22" s="34">
        <v>1.95</v>
      </c>
      <c r="N22" s="54">
        <v>1.5</v>
      </c>
      <c r="O22" s="53">
        <f>(J22*L22+K22*M22)*N22/100</f>
        <v>187.02420000000001</v>
      </c>
      <c r="P22" s="34">
        <f>(J22*L22+K22*M22)*(1+N22/100)</f>
        <v>12655.304199999999</v>
      </c>
      <c r="Q22" s="22">
        <v>6310</v>
      </c>
      <c r="R22" s="4" t="s">
        <v>23</v>
      </c>
    </row>
    <row r="23" spans="1:18">
      <c r="A23" s="4" t="s">
        <v>24</v>
      </c>
      <c r="B23" s="46">
        <v>79</v>
      </c>
      <c r="C23" s="46">
        <v>401</v>
      </c>
      <c r="D23" s="45">
        <f>C23*B23</f>
        <v>31679</v>
      </c>
      <c r="E23" s="45">
        <v>6710</v>
      </c>
      <c r="F23" s="45">
        <v>0</v>
      </c>
      <c r="G23" s="45">
        <f>F23*B23</f>
        <v>0</v>
      </c>
      <c r="H23" s="45">
        <v>6310</v>
      </c>
      <c r="I23" s="3" t="s">
        <v>0</v>
      </c>
      <c r="J23" s="6">
        <v>143</v>
      </c>
      <c r="K23" s="6">
        <v>50</v>
      </c>
      <c r="L23" s="34">
        <v>331.8</v>
      </c>
      <c r="M23" s="34">
        <v>117</v>
      </c>
      <c r="N23" s="7">
        <v>0</v>
      </c>
      <c r="O23" s="53">
        <f>(J23*L23+K23*M23)*N23/100</f>
        <v>0</v>
      </c>
      <c r="P23" s="34">
        <f>(J23*L23+K23*M23)*(1+N23/100)</f>
        <v>53297.4</v>
      </c>
      <c r="Q23" s="22">
        <v>6310</v>
      </c>
      <c r="R23" s="4" t="s">
        <v>24</v>
      </c>
    </row>
    <row r="24" spans="1:18">
      <c r="A24" s="4" t="s">
        <v>25</v>
      </c>
      <c r="B24" s="46">
        <v>70</v>
      </c>
      <c r="C24" s="46">
        <v>401</v>
      </c>
      <c r="D24" s="45">
        <f>C24*B24</f>
        <v>28070</v>
      </c>
      <c r="E24" s="45">
        <v>6710</v>
      </c>
      <c r="F24" s="45">
        <v>586</v>
      </c>
      <c r="G24" s="45">
        <f>F24*B24</f>
        <v>41020</v>
      </c>
      <c r="H24" s="45">
        <v>6896</v>
      </c>
      <c r="I24" s="3" t="s">
        <v>0</v>
      </c>
      <c r="J24" s="6">
        <v>244</v>
      </c>
      <c r="K24" s="6">
        <v>115</v>
      </c>
      <c r="L24" s="34">
        <v>165.9</v>
      </c>
      <c r="M24" s="34">
        <v>58.5</v>
      </c>
      <c r="N24" s="7">
        <v>0.3</v>
      </c>
      <c r="O24" s="53">
        <f>(J24*L24+K24*M24)*N24/100</f>
        <v>141.62129999999999</v>
      </c>
      <c r="P24" s="34">
        <f>(J24*L24+K24*M24)*(1+N24/100)</f>
        <v>47348.72129999999</v>
      </c>
      <c r="Q24" s="22">
        <v>6310</v>
      </c>
      <c r="R24" s="4" t="s">
        <v>25</v>
      </c>
    </row>
    <row r="25" spans="1:18">
      <c r="A25" s="4" t="s">
        <v>26</v>
      </c>
      <c r="B25" s="46">
        <v>38</v>
      </c>
      <c r="C25" s="46">
        <v>401</v>
      </c>
      <c r="D25" s="45">
        <f>C25*B25</f>
        <v>15238</v>
      </c>
      <c r="E25" s="45">
        <v>6710</v>
      </c>
      <c r="F25" s="45">
        <v>586</v>
      </c>
      <c r="G25" s="45">
        <f>F25*B25</f>
        <v>22268</v>
      </c>
      <c r="H25" s="45">
        <v>6896</v>
      </c>
      <c r="I25" s="3" t="s">
        <v>0</v>
      </c>
      <c r="J25" s="1">
        <v>113</v>
      </c>
      <c r="K25" s="1">
        <v>43</v>
      </c>
      <c r="L25" s="34">
        <v>221.2</v>
      </c>
      <c r="M25" s="34">
        <v>78</v>
      </c>
      <c r="N25" s="54">
        <v>5.4</v>
      </c>
      <c r="O25" s="53">
        <f>(J25*L25+K25*M25)*N25/100</f>
        <v>1530.8784000000001</v>
      </c>
      <c r="P25" s="34">
        <f>(J25*L25+K25*M25)*(1+N25/100)</f>
        <v>29880.4784</v>
      </c>
      <c r="Q25" s="22">
        <v>6310</v>
      </c>
      <c r="R25" s="4" t="s">
        <v>26</v>
      </c>
    </row>
    <row r="26" spans="1:18">
      <c r="A26" s="4" t="s">
        <v>27</v>
      </c>
      <c r="B26" s="46">
        <v>30</v>
      </c>
      <c r="C26" s="46">
        <v>401</v>
      </c>
      <c r="D26" s="45">
        <f>C26*B26</f>
        <v>12030</v>
      </c>
      <c r="E26" s="45">
        <v>4190</v>
      </c>
      <c r="F26" s="45">
        <v>586</v>
      </c>
      <c r="G26" s="45">
        <f>F26*B26</f>
        <v>17580</v>
      </c>
      <c r="H26" s="45">
        <v>4376</v>
      </c>
      <c r="I26" s="3" t="s">
        <v>0</v>
      </c>
      <c r="J26" s="6">
        <v>3562</v>
      </c>
      <c r="K26" s="6">
        <v>2230</v>
      </c>
      <c r="L26" s="34">
        <v>5.53</v>
      </c>
      <c r="M26" s="34">
        <v>1.95</v>
      </c>
      <c r="N26" s="54">
        <v>4.2</v>
      </c>
      <c r="O26" s="53">
        <f>(J26*L26+K26*M26)*N26/100</f>
        <v>1009.94712</v>
      </c>
      <c r="P26" s="34">
        <f>(J26*L26+K26*M26)*(1+N26/100)</f>
        <v>25056.307120000001</v>
      </c>
      <c r="Q26" s="40">
        <v>3790</v>
      </c>
      <c r="R26" s="4" t="s">
        <v>27</v>
      </c>
    </row>
    <row r="27" spans="1:18">
      <c r="A27" s="4" t="s">
        <v>28</v>
      </c>
      <c r="B27" s="46">
        <v>26</v>
      </c>
      <c r="C27" s="46">
        <v>401</v>
      </c>
      <c r="D27" s="45">
        <f>C27*B27</f>
        <v>10426</v>
      </c>
      <c r="E27" s="45">
        <v>4190</v>
      </c>
      <c r="F27" s="45">
        <v>586</v>
      </c>
      <c r="G27" s="45">
        <f>F27*B27</f>
        <v>15236</v>
      </c>
      <c r="H27" s="45">
        <v>4376</v>
      </c>
      <c r="I27" s="3" t="s">
        <v>0</v>
      </c>
      <c r="J27" s="6">
        <v>3350</v>
      </c>
      <c r="K27" s="6">
        <v>1399</v>
      </c>
      <c r="L27" s="34">
        <v>5.53</v>
      </c>
      <c r="M27" s="34">
        <v>1.95</v>
      </c>
      <c r="N27" s="54">
        <v>5.9</v>
      </c>
      <c r="O27" s="53">
        <f>(J27*L27+K27*M27)*N27/100</f>
        <v>1253.9594500000001</v>
      </c>
      <c r="P27" s="34">
        <f>(J27*L27+K27*M27)*(1+N27/100)</f>
        <v>22507.509449999998</v>
      </c>
      <c r="Q27" s="40">
        <v>3790</v>
      </c>
      <c r="R27" s="4" t="s">
        <v>28</v>
      </c>
    </row>
    <row r="28" spans="1:18" ht="15" thickBot="1">
      <c r="A28" s="5" t="s">
        <v>29</v>
      </c>
      <c r="B28" s="47">
        <v>3</v>
      </c>
      <c r="C28" s="47">
        <v>401</v>
      </c>
      <c r="D28" s="48">
        <f>C28*B28</f>
        <v>1203</v>
      </c>
      <c r="E28" s="48">
        <v>4190</v>
      </c>
      <c r="F28" s="48">
        <v>0</v>
      </c>
      <c r="G28" s="48">
        <f>F28*B28</f>
        <v>0</v>
      </c>
      <c r="H28" s="48">
        <v>3750</v>
      </c>
      <c r="I28" s="3" t="s">
        <v>0</v>
      </c>
      <c r="J28" s="6">
        <v>778</v>
      </c>
      <c r="K28" s="6">
        <v>599</v>
      </c>
      <c r="L28" s="34">
        <v>5.53</v>
      </c>
      <c r="M28" s="34">
        <v>1.95</v>
      </c>
      <c r="N28" s="7">
        <v>0</v>
      </c>
      <c r="O28" s="53">
        <f>(J28*L28+K28*M28)*N28/100</f>
        <v>0</v>
      </c>
      <c r="P28" s="34">
        <f>(J28*L28+K28*M28)*(1+N28/100)</f>
        <v>5470.39</v>
      </c>
      <c r="Q28" s="40">
        <v>3790</v>
      </c>
      <c r="R28" s="5" t="s">
        <v>29</v>
      </c>
    </row>
    <row r="30" spans="1:18">
      <c r="D30" s="23">
        <f>SUM(D5:D28)</f>
        <v>361702</v>
      </c>
      <c r="G30" s="23">
        <f>SUM(G5:G28)</f>
        <v>370938</v>
      </c>
      <c r="O30" s="23">
        <f>SUM(O5:O28)</f>
        <v>16641.042229999999</v>
      </c>
      <c r="P30" s="49">
        <f>O30*17</f>
        <v>282897.71791000001</v>
      </c>
    </row>
    <row r="32" spans="1:18">
      <c r="O32" s="9">
        <f>SUM(O5:O28)</f>
        <v>16641.042229999999</v>
      </c>
      <c r="P32" s="8">
        <f>SUM(P5:P28)</f>
        <v>831140.09223000007</v>
      </c>
      <c r="Q32" s="8"/>
    </row>
  </sheetData>
  <mergeCells count="13">
    <mergeCell ref="J3:K3"/>
    <mergeCell ref="I2:Q2"/>
    <mergeCell ref="P3:P4"/>
    <mergeCell ref="R2:R4"/>
    <mergeCell ref="C2:E2"/>
    <mergeCell ref="C3:D3"/>
    <mergeCell ref="F2:H2"/>
    <mergeCell ref="I3:I4"/>
    <mergeCell ref="B3:B4"/>
    <mergeCell ref="F3:G3"/>
    <mergeCell ref="A2:A4"/>
    <mergeCell ref="N3:O3"/>
    <mergeCell ref="L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гольнгик</dc:creator>
  <cp:lastModifiedBy>Владелец</cp:lastModifiedBy>
  <dcterms:created xsi:type="dcterms:W3CDTF">2017-06-25T19:08:18Z</dcterms:created>
  <dcterms:modified xsi:type="dcterms:W3CDTF">2017-06-28T04:19:05Z</dcterms:modified>
</cp:coreProperties>
</file>